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75" tabRatio="310" activeTab="0"/>
  </bookViews>
  <sheets>
    <sheet name="администрация" sheetId="1" r:id="rId1"/>
  </sheets>
  <definedNames>
    <definedName name="_xlnm.Print_Area" localSheetId="0">'администрация'!$A$1:$DE$40</definedName>
  </definedNames>
  <calcPr fullCalcOnLoad="1"/>
</workbook>
</file>

<file path=xl/sharedStrings.xml><?xml version="1.0" encoding="utf-8"?>
<sst xmlns="http://schemas.openxmlformats.org/spreadsheetml/2006/main" count="74" uniqueCount="67">
  <si>
    <t>Унифицированная форма № Т-3</t>
  </si>
  <si>
    <t>Утверждена постановлением Госкомстата РФ</t>
  </si>
  <si>
    <t>от 5 января 2004 г. № 1</t>
  </si>
  <si>
    <t>Код</t>
  </si>
  <si>
    <t>Форма по ОКУД</t>
  </si>
  <si>
    <t>0301017</t>
  </si>
  <si>
    <t>по ОКПО</t>
  </si>
  <si>
    <t>наименование организации</t>
  </si>
  <si>
    <t>ШТАТНОЕ РАСПИСАНИЕ</t>
  </si>
  <si>
    <t>Номер документа</t>
  </si>
  <si>
    <t>Дата составления</t>
  </si>
  <si>
    <t>УТВЕРЖДЕНО</t>
  </si>
  <si>
    <t>»</t>
  </si>
  <si>
    <t>20</t>
  </si>
  <si>
    <t>г. №</t>
  </si>
  <si>
    <t>с «</t>
  </si>
  <si>
    <t>г.</t>
  </si>
  <si>
    <t>Штат в количестве</t>
  </si>
  <si>
    <t>единиц</t>
  </si>
  <si>
    <t>Структурное подразделение</t>
  </si>
  <si>
    <t>Должность (специальность,</t>
  </si>
  <si>
    <t>Тарифная ставка</t>
  </si>
  <si>
    <t>Надбавки, руб.</t>
  </si>
  <si>
    <t>Всего, руб.</t>
  </si>
  <si>
    <t>Примечание</t>
  </si>
  <si>
    <t>наименование</t>
  </si>
  <si>
    <t>код</t>
  </si>
  <si>
    <t>профессия), разряд, класс</t>
  </si>
  <si>
    <t>(оклад) и пр.,</t>
  </si>
  <si>
    <t>(категория) квалификации</t>
  </si>
  <si>
    <t>руб.</t>
  </si>
  <si>
    <t>Итого</t>
  </si>
  <si>
    <t>01</t>
  </si>
  <si>
    <t>р/к</t>
  </si>
  <si>
    <t>с/н</t>
  </si>
  <si>
    <t>17</t>
  </si>
  <si>
    <t>157/3</t>
  </si>
  <si>
    <t xml:space="preserve"> </t>
  </si>
  <si>
    <t xml:space="preserve">недбавка за выслугу лет </t>
  </si>
  <si>
    <t>главный специалист</t>
  </si>
  <si>
    <t>ежемесячное денежное поощрение</t>
  </si>
  <si>
    <t>Количество  штатных единиц</t>
  </si>
  <si>
    <t xml:space="preserve"> надбавка за особые условия муниц. службы</t>
  </si>
  <si>
    <t>Унифицированная форма № Т -3</t>
  </si>
  <si>
    <t>от 5 января 2004 г. №1</t>
  </si>
  <si>
    <t xml:space="preserve"> Премия по итогам года                                              </t>
  </si>
  <si>
    <t>8088,0**74,5*2,2</t>
  </si>
  <si>
    <t xml:space="preserve">  Норматив фонда оплаты труда муниц. служащ. </t>
  </si>
  <si>
    <t>от норматива главы  не более 80%</t>
  </si>
  <si>
    <t>постановление  прав.Иркутской области 599-пп от 27.11.2014 г. Пункт 10</t>
  </si>
  <si>
    <t>Администрация Коршуново сельского поселения</t>
  </si>
  <si>
    <t>Администрация Коршуновского сельского поселения</t>
  </si>
  <si>
    <t>Руководитель                                          Глава         ________________                           Д.В.Окргин</t>
  </si>
  <si>
    <t>4144658</t>
  </si>
  <si>
    <t>2</t>
  </si>
  <si>
    <t>Постановлением администрации Коршуновского сельского поселения</t>
  </si>
  <si>
    <t xml:space="preserve"> надбавка за классный чин</t>
  </si>
  <si>
    <r>
      <t xml:space="preserve">                                                                                                   </t>
    </r>
    <r>
      <rPr>
        <sz val="7"/>
        <rFont val="Times New Roman"/>
        <family val="1"/>
      </rPr>
      <t xml:space="preserve"> должность   </t>
    </r>
    <r>
      <rPr>
        <sz val="8"/>
        <rFont val="Times New Roman"/>
        <family val="1"/>
      </rPr>
      <t xml:space="preserve">                        </t>
    </r>
    <r>
      <rPr>
        <sz val="7"/>
        <rFont val="Times New Roman"/>
        <family val="1"/>
      </rPr>
      <t xml:space="preserve"> личная подпись        </t>
    </r>
    <r>
      <rPr>
        <sz val="8"/>
        <rFont val="Times New Roman"/>
        <family val="1"/>
      </rPr>
      <t xml:space="preserve">                                               </t>
    </r>
    <r>
      <rPr>
        <sz val="7"/>
        <rFont val="Times New Roman"/>
        <family val="1"/>
      </rPr>
      <t xml:space="preserve"> расшифровка подписи</t>
    </r>
  </si>
  <si>
    <t>на период: 2021 года с 01 января 2021г.</t>
  </si>
  <si>
    <t xml:space="preserve"> Единовременная выплата к отпуску 2021г.          </t>
  </si>
  <si>
    <t xml:space="preserve">                  Всего ФОТ мун. служ. на 2021г.          </t>
  </si>
  <si>
    <t>(10098,00*3*2,2)</t>
  </si>
  <si>
    <t>5</t>
  </si>
  <si>
    <t>17.03.2021</t>
  </si>
  <si>
    <t>(93334,01*12+66646,80)</t>
  </si>
  <si>
    <t>(1186654,92*1,302)</t>
  </si>
  <si>
    <t>"17" марта 2021 г. № 12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</si>
</sst>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[$-FC19]d\ mmmm\ yyyy\ &quot;г.&quot;"/>
    <numFmt numFmtId="177" formatCode="#,##0.00&quot;р.&quot;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2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2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top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2" fontId="11" fillId="0" borderId="13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2" fontId="1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7" fillId="0" borderId="0" xfId="0" applyNumberFormat="1" applyFont="1" applyAlignment="1">
      <alignment horizontal="center" vertical="center"/>
    </xf>
    <xf numFmtId="0" fontId="50" fillId="0" borderId="0" xfId="0" applyNumberFormat="1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NumberFormat="1" applyFont="1" applyAlignment="1">
      <alignment horizontal="center" vertical="center"/>
    </xf>
    <xf numFmtId="9" fontId="11" fillId="0" borderId="13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right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14" fontId="4" fillId="0" borderId="0" xfId="0" applyNumberFormat="1" applyFont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3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11" fillId="0" borderId="0" xfId="0" applyNumberFormat="1" applyFont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2" fontId="1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 horizontal="right" vertical="center"/>
    </xf>
    <xf numFmtId="0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left" vertical="center"/>
    </xf>
    <xf numFmtId="2" fontId="11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/>
    </xf>
    <xf numFmtId="2" fontId="7" fillId="0" borderId="0" xfId="0" applyNumberFormat="1" applyFont="1" applyAlignment="1">
      <alignment horizontal="left" vertical="center"/>
    </xf>
    <xf numFmtId="0" fontId="50" fillId="0" borderId="0" xfId="0" applyNumberFormat="1" applyFont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51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3:DP37"/>
  <sheetViews>
    <sheetView tabSelected="1" view="pageBreakPreview" zoomScale="80" zoomScaleNormal="80" zoomScaleSheetLayoutView="80" zoomScalePageLayoutView="0" workbookViewId="0" topLeftCell="A1">
      <selection activeCell="DQ25" sqref="DQ25"/>
    </sheetView>
  </sheetViews>
  <sheetFormatPr defaultColWidth="9.140625" defaultRowHeight="12.75"/>
  <cols>
    <col min="2" max="2" width="9.7109375" style="0" customWidth="1"/>
    <col min="3" max="5" width="9.140625" style="0" hidden="1" customWidth="1"/>
    <col min="6" max="6" width="0.71875" style="0" hidden="1" customWidth="1"/>
    <col min="7" max="14" width="9.140625" style="0" hidden="1" customWidth="1"/>
    <col min="15" max="15" width="10.00390625" style="0" customWidth="1"/>
    <col min="16" max="18" width="9.140625" style="0" hidden="1" customWidth="1"/>
    <col min="19" max="19" width="15.57421875" style="0" customWidth="1"/>
    <col min="20" max="20" width="7.140625" style="0" customWidth="1"/>
    <col min="21" max="21" width="11.7109375" style="0" customWidth="1"/>
    <col min="22" max="25" width="9.140625" style="0" hidden="1" customWidth="1"/>
    <col min="26" max="26" width="8.140625" style="0" hidden="1" customWidth="1"/>
    <col min="27" max="33" width="9.140625" style="0" hidden="1" customWidth="1"/>
    <col min="34" max="34" width="3.421875" style="0" hidden="1" customWidth="1"/>
    <col min="35" max="35" width="9.57421875" style="0" bestFit="1" customWidth="1"/>
    <col min="36" max="36" width="1.57421875" style="0" customWidth="1"/>
    <col min="37" max="43" width="9.140625" style="0" hidden="1" customWidth="1"/>
    <col min="44" max="44" width="11.00390625" style="0" customWidth="1"/>
    <col min="45" max="45" width="4.7109375" style="0" hidden="1" customWidth="1"/>
    <col min="46" max="48" width="9.140625" style="0" hidden="1" customWidth="1"/>
    <col min="49" max="49" width="5.8515625" style="0" customWidth="1"/>
    <col min="50" max="52" width="9.140625" style="0" hidden="1" customWidth="1"/>
    <col min="53" max="54" width="1.28515625" style="0" hidden="1" customWidth="1"/>
    <col min="55" max="55" width="8.57421875" style="0" customWidth="1"/>
    <col min="56" max="56" width="9.421875" style="0" customWidth="1"/>
    <col min="57" max="62" width="9.140625" style="0" hidden="1" customWidth="1"/>
    <col min="63" max="63" width="10.28125" style="0" customWidth="1"/>
    <col min="64" max="64" width="2.28125" style="0" customWidth="1"/>
    <col min="65" max="65" width="9.00390625" style="0" customWidth="1"/>
    <col min="66" max="70" width="9.140625" style="0" hidden="1" customWidth="1"/>
    <col min="71" max="71" width="9.57421875" style="0" customWidth="1"/>
    <col min="72" max="72" width="11.28125" style="0" customWidth="1"/>
    <col min="73" max="73" width="3.7109375" style="0" hidden="1" customWidth="1"/>
    <col min="74" max="78" width="9.140625" style="0" hidden="1" customWidth="1"/>
    <col min="80" max="80" width="10.8515625" style="0" customWidth="1"/>
    <col min="81" max="81" width="3.140625" style="0" hidden="1" customWidth="1"/>
    <col min="82" max="86" width="9.140625" style="0" hidden="1" customWidth="1"/>
    <col min="87" max="87" width="13.421875" style="0" customWidth="1"/>
    <col min="88" max="88" width="10.57421875" style="0" bestFit="1" customWidth="1"/>
    <col min="89" max="94" width="9.140625" style="0" hidden="1" customWidth="1"/>
    <col min="95" max="95" width="9.28125" style="0" bestFit="1" customWidth="1"/>
    <col min="96" max="96" width="3.00390625" style="0" customWidth="1"/>
    <col min="97" max="107" width="9.140625" style="0" hidden="1" customWidth="1"/>
    <col min="108" max="108" width="12.28125" style="0" customWidth="1"/>
    <col min="109" max="109" width="4.8515625" style="0" customWidth="1"/>
    <col min="110" max="115" width="9.140625" style="0" hidden="1" customWidth="1"/>
    <col min="116" max="116" width="15.28125" style="0" customWidth="1"/>
  </cols>
  <sheetData>
    <row r="3" spans="71:109" ht="18.75">
      <c r="BS3" s="173"/>
      <c r="BT3" s="173"/>
      <c r="CA3" s="168" t="s">
        <v>43</v>
      </c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</row>
    <row r="4" spans="1:120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70" t="s">
        <v>1</v>
      </c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  <c r="DE4" s="170"/>
      <c r="DF4" s="1"/>
      <c r="DG4" s="1"/>
      <c r="DH4" s="1"/>
      <c r="DI4" s="1"/>
      <c r="DJ4" s="1"/>
      <c r="DK4" s="2" t="s">
        <v>0</v>
      </c>
      <c r="DL4" s="1"/>
      <c r="DM4" s="1"/>
      <c r="DN4" s="1"/>
      <c r="DO4" s="1"/>
      <c r="DP4" s="1"/>
    </row>
    <row r="5" spans="1:1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70" t="s">
        <v>44</v>
      </c>
      <c r="CC5" s="170"/>
      <c r="CD5" s="170"/>
      <c r="CE5" s="170"/>
      <c r="CF5" s="170"/>
      <c r="CG5" s="170"/>
      <c r="CH5" s="170"/>
      <c r="CI5" s="170"/>
      <c r="CJ5" s="170"/>
      <c r="CK5" s="170"/>
      <c r="CL5" s="170"/>
      <c r="CM5" s="170"/>
      <c r="CN5" s="170"/>
      <c r="CO5" s="170"/>
      <c r="CP5" s="170"/>
      <c r="CQ5" s="170"/>
      <c r="CR5" s="170"/>
      <c r="CS5" s="170"/>
      <c r="CT5" s="170"/>
      <c r="CU5" s="170"/>
      <c r="CV5" s="170"/>
      <c r="CW5" s="170"/>
      <c r="CX5" s="170"/>
      <c r="CY5" s="170"/>
      <c r="CZ5" s="170"/>
      <c r="DA5" s="170"/>
      <c r="DB5" s="170"/>
      <c r="DC5" s="170"/>
      <c r="DD5" s="170"/>
      <c r="DE5" s="170"/>
      <c r="DF5" s="1"/>
      <c r="DG5" s="1"/>
      <c r="DH5" s="1"/>
      <c r="DI5" s="1"/>
      <c r="DJ5" s="1"/>
      <c r="DK5" s="3" t="s">
        <v>1</v>
      </c>
      <c r="DL5" s="1"/>
      <c r="DM5" s="1"/>
      <c r="DN5" s="1"/>
      <c r="DO5" s="1"/>
      <c r="DP5" s="1"/>
    </row>
    <row r="6" spans="1:120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3" t="s">
        <v>2</v>
      </c>
      <c r="DL6" s="1"/>
      <c r="DM6" s="1"/>
      <c r="DN6" s="1"/>
      <c r="DO6" s="1"/>
      <c r="DP6" s="1"/>
    </row>
    <row r="7" spans="1:120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5"/>
      <c r="DL7" s="4"/>
      <c r="DM7" s="4"/>
      <c r="DN7" s="4"/>
      <c r="DO7" s="4"/>
      <c r="DP7" s="4"/>
    </row>
    <row r="8" spans="1:120" ht="13.5" thickBo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176" t="s">
        <v>3</v>
      </c>
      <c r="CW8" s="177"/>
      <c r="CX8" s="177"/>
      <c r="CY8" s="177"/>
      <c r="CZ8" s="177"/>
      <c r="DA8" s="177"/>
      <c r="DB8" s="177"/>
      <c r="DC8" s="177"/>
      <c r="DD8" s="177"/>
      <c r="DE8" s="177"/>
      <c r="DF8" s="177"/>
      <c r="DG8" s="177"/>
      <c r="DH8" s="177"/>
      <c r="DI8" s="177"/>
      <c r="DJ8" s="177"/>
      <c r="DK8" s="178"/>
      <c r="DL8" s="6"/>
      <c r="DM8" s="6"/>
      <c r="DN8" s="6"/>
      <c r="DO8" s="6"/>
      <c r="DP8" s="6"/>
    </row>
    <row r="9" spans="1:120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171" t="s">
        <v>4</v>
      </c>
      <c r="CJ9" s="171"/>
      <c r="CK9" s="171"/>
      <c r="CL9" s="171"/>
      <c r="CM9" s="171"/>
      <c r="CN9" s="171"/>
      <c r="CO9" s="171"/>
      <c r="CP9" s="171"/>
      <c r="CQ9" s="171"/>
      <c r="CR9" s="171"/>
      <c r="CS9" s="6"/>
      <c r="CT9" s="7" t="s">
        <v>4</v>
      </c>
      <c r="CU9" s="6"/>
      <c r="CV9" s="87" t="s">
        <v>5</v>
      </c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9"/>
      <c r="DL9" s="6"/>
      <c r="DM9" s="6"/>
      <c r="DN9" s="6"/>
      <c r="DO9" s="6"/>
      <c r="DP9" s="6"/>
    </row>
    <row r="10" spans="1:120" ht="16.5" thickBot="1">
      <c r="A10" s="90" t="s">
        <v>50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90"/>
      <c r="CI10" s="90"/>
      <c r="CJ10" s="90"/>
      <c r="CK10" s="90"/>
      <c r="CL10" s="90"/>
      <c r="CM10" s="6"/>
      <c r="CN10" s="6"/>
      <c r="CO10" s="6"/>
      <c r="CP10" s="6"/>
      <c r="CQ10" s="172" t="s">
        <v>6</v>
      </c>
      <c r="CR10" s="172"/>
      <c r="CS10" s="6"/>
      <c r="CT10" s="7" t="s">
        <v>6</v>
      </c>
      <c r="CU10" s="6"/>
      <c r="CV10" s="91" t="s">
        <v>53</v>
      </c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3"/>
      <c r="DL10" s="6"/>
      <c r="DM10" s="6"/>
      <c r="DN10" s="6"/>
      <c r="DO10" s="6"/>
      <c r="DP10" s="6"/>
    </row>
    <row r="11" spans="1:120" ht="12.75">
      <c r="A11" s="94" t="s">
        <v>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8"/>
      <c r="CN11" s="8"/>
      <c r="CO11" s="8"/>
      <c r="CP11" s="8"/>
      <c r="CQ11" s="8"/>
      <c r="CR11" s="8"/>
      <c r="CS11" s="8"/>
      <c r="CT11" s="9"/>
      <c r="CU11" s="8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58"/>
      <c r="DM11" s="8"/>
      <c r="DN11" s="8"/>
      <c r="DO11" s="8"/>
      <c r="DP11" s="8"/>
    </row>
    <row r="12" spans="1:120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2"/>
      <c r="CN12" s="12"/>
      <c r="CO12" s="12"/>
      <c r="CP12" s="12"/>
      <c r="CQ12" s="12"/>
      <c r="CR12" s="12"/>
      <c r="CS12" s="12"/>
      <c r="CT12" s="13"/>
      <c r="CU12" s="12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2"/>
      <c r="DM12" s="12"/>
      <c r="DN12" s="12"/>
      <c r="DO12" s="12"/>
      <c r="DP12" s="12"/>
    </row>
    <row r="13" spans="1:120" ht="13.5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95" t="s">
        <v>8</v>
      </c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12"/>
      <c r="AJ13" s="103" t="s">
        <v>9</v>
      </c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5"/>
      <c r="AX13" s="103" t="s">
        <v>10</v>
      </c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5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</row>
    <row r="14" spans="1:120" ht="15.75" thickBo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12"/>
      <c r="AJ14" s="107" t="s">
        <v>62</v>
      </c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9"/>
      <c r="AX14" s="110" t="s">
        <v>63</v>
      </c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9"/>
      <c r="BL14" s="12"/>
      <c r="BM14" s="15" t="s">
        <v>11</v>
      </c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</row>
    <row r="15" spans="1:120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6" t="s">
        <v>55</v>
      </c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67"/>
      <c r="CK15" s="67"/>
      <c r="CL15" s="67"/>
      <c r="CM15" s="67"/>
      <c r="CN15" s="67"/>
      <c r="CO15" s="67"/>
      <c r="CP15" s="67"/>
      <c r="CQ15" s="102" t="s">
        <v>66</v>
      </c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2"/>
      <c r="DG15" s="12"/>
      <c r="DH15" s="13" t="s">
        <v>14</v>
      </c>
      <c r="DI15" s="123" t="s">
        <v>36</v>
      </c>
      <c r="DJ15" s="123"/>
      <c r="DK15" s="123"/>
      <c r="DL15" s="12"/>
      <c r="DM15" s="12"/>
      <c r="DN15" s="12"/>
      <c r="DO15" s="12"/>
      <c r="DP15" s="12"/>
    </row>
    <row r="16" spans="1:120" ht="15.75">
      <c r="A16" s="122" t="s">
        <v>58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"/>
      <c r="X16" s="13" t="s">
        <v>15</v>
      </c>
      <c r="Y16" s="123" t="s">
        <v>32</v>
      </c>
      <c r="Z16" s="123"/>
      <c r="AA16" s="123"/>
      <c r="AB16" s="17" t="s">
        <v>12</v>
      </c>
      <c r="AC16" s="127" t="s">
        <v>37</v>
      </c>
      <c r="AD16" s="127"/>
      <c r="AE16" s="127"/>
      <c r="AF16" s="127"/>
      <c r="AG16" s="127"/>
      <c r="AH16" s="127"/>
      <c r="AI16" s="127"/>
      <c r="AJ16" s="127"/>
      <c r="AK16" s="12"/>
      <c r="AL16" s="18" t="s">
        <v>13</v>
      </c>
      <c r="AM16" s="128" t="s">
        <v>35</v>
      </c>
      <c r="AN16" s="128"/>
      <c r="AO16" s="128"/>
      <c r="AP16" s="17" t="s">
        <v>16</v>
      </c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6" t="s">
        <v>17</v>
      </c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3" t="s">
        <v>54</v>
      </c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7" t="s">
        <v>18</v>
      </c>
      <c r="DH16" s="12"/>
      <c r="DI16" s="12"/>
      <c r="DJ16" s="12"/>
      <c r="DK16" s="12"/>
      <c r="DL16" s="12"/>
      <c r="DM16" s="12"/>
      <c r="DN16" s="12"/>
      <c r="DO16" s="12"/>
      <c r="DP16" s="12"/>
    </row>
    <row r="17" spans="1:120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</row>
    <row r="18" spans="1:120" ht="12.75">
      <c r="A18" s="70" t="s">
        <v>19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115" t="s">
        <v>20</v>
      </c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38" t="s">
        <v>41</v>
      </c>
      <c r="AJ18" s="139"/>
      <c r="AK18" s="139"/>
      <c r="AL18" s="139"/>
      <c r="AM18" s="139"/>
      <c r="AN18" s="139"/>
      <c r="AO18" s="139"/>
      <c r="AP18" s="139"/>
      <c r="AQ18" s="140"/>
      <c r="AR18" s="116" t="s">
        <v>21</v>
      </c>
      <c r="AS18" s="117"/>
      <c r="AT18" s="117"/>
      <c r="AU18" s="117"/>
      <c r="AV18" s="117"/>
      <c r="AW18" s="117"/>
      <c r="AX18" s="117"/>
      <c r="AY18" s="117"/>
      <c r="AZ18" s="117"/>
      <c r="BA18" s="117"/>
      <c r="BB18" s="118"/>
      <c r="BC18" s="70" t="s">
        <v>22</v>
      </c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16" t="s">
        <v>24</v>
      </c>
      <c r="DE18" s="129"/>
      <c r="DF18" s="129"/>
      <c r="DG18" s="129"/>
      <c r="DH18" s="129"/>
      <c r="DI18" s="129"/>
      <c r="DJ18" s="129"/>
      <c r="DK18" s="130"/>
      <c r="DL18" s="6"/>
      <c r="DM18" s="6"/>
      <c r="DN18" s="6"/>
      <c r="DO18" s="6"/>
      <c r="DP18" s="6"/>
    </row>
    <row r="19" spans="1:120" ht="12.75" customHeight="1">
      <c r="A19" s="135" t="s">
        <v>25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 t="s">
        <v>26</v>
      </c>
      <c r="P19" s="135"/>
      <c r="Q19" s="135"/>
      <c r="R19" s="135"/>
      <c r="S19" s="137" t="s">
        <v>27</v>
      </c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41"/>
      <c r="AJ19" s="142"/>
      <c r="AK19" s="142"/>
      <c r="AL19" s="142"/>
      <c r="AM19" s="142"/>
      <c r="AN19" s="142"/>
      <c r="AO19" s="142"/>
      <c r="AP19" s="142"/>
      <c r="AQ19" s="143"/>
      <c r="AR19" s="119" t="s">
        <v>28</v>
      </c>
      <c r="AS19" s="120"/>
      <c r="AT19" s="120"/>
      <c r="AU19" s="120"/>
      <c r="AV19" s="120"/>
      <c r="AW19" s="120"/>
      <c r="AX19" s="120"/>
      <c r="AY19" s="120"/>
      <c r="AZ19" s="120"/>
      <c r="BA19" s="120"/>
      <c r="BB19" s="121"/>
      <c r="BC19" s="96" t="s">
        <v>38</v>
      </c>
      <c r="BD19" s="97"/>
      <c r="BE19" s="26"/>
      <c r="BF19" s="26"/>
      <c r="BG19" s="26"/>
      <c r="BH19" s="26"/>
      <c r="BI19" s="26"/>
      <c r="BJ19" s="27"/>
      <c r="BK19" s="111" t="s">
        <v>42</v>
      </c>
      <c r="BL19" s="112"/>
      <c r="BM19" s="112"/>
      <c r="BN19" s="28"/>
      <c r="BO19" s="28"/>
      <c r="BP19" s="28"/>
      <c r="BQ19" s="28"/>
      <c r="BR19" s="29"/>
      <c r="BS19" s="96" t="s">
        <v>40</v>
      </c>
      <c r="BT19" s="97"/>
      <c r="BU19" s="97"/>
      <c r="BV19" s="97"/>
      <c r="BW19" s="97"/>
      <c r="BX19" s="97"/>
      <c r="BY19" s="97"/>
      <c r="BZ19" s="98"/>
      <c r="CA19" s="96" t="s">
        <v>56</v>
      </c>
      <c r="CB19" s="97"/>
      <c r="CC19" s="97"/>
      <c r="CD19" s="97"/>
      <c r="CE19" s="97"/>
      <c r="CF19" s="97"/>
      <c r="CG19" s="97"/>
      <c r="CH19" s="98"/>
      <c r="CI19" s="106" t="s">
        <v>33</v>
      </c>
      <c r="CJ19" s="116" t="s">
        <v>34</v>
      </c>
      <c r="CK19" s="24"/>
      <c r="CL19" s="24"/>
      <c r="CM19" s="24"/>
      <c r="CN19" s="24"/>
      <c r="CO19" s="24"/>
      <c r="CP19" s="25"/>
      <c r="CQ19" s="135" t="s">
        <v>23</v>
      </c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19"/>
      <c r="DD19" s="119"/>
      <c r="DE19" s="131"/>
      <c r="DF19" s="131"/>
      <c r="DG19" s="131"/>
      <c r="DH19" s="131"/>
      <c r="DI19" s="131"/>
      <c r="DJ19" s="131"/>
      <c r="DK19" s="132"/>
      <c r="DL19" s="6"/>
      <c r="DM19" s="6"/>
      <c r="DN19" s="6"/>
      <c r="DO19" s="6"/>
      <c r="DP19" s="6"/>
    </row>
    <row r="20" spans="1:120" ht="15.75" customHeight="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47" t="s">
        <v>29</v>
      </c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4"/>
      <c r="AJ20" s="145"/>
      <c r="AK20" s="145"/>
      <c r="AL20" s="145"/>
      <c r="AM20" s="145"/>
      <c r="AN20" s="145"/>
      <c r="AO20" s="145"/>
      <c r="AP20" s="145"/>
      <c r="AQ20" s="146"/>
      <c r="AR20" s="124" t="s">
        <v>30</v>
      </c>
      <c r="AS20" s="125"/>
      <c r="AT20" s="125"/>
      <c r="AU20" s="125"/>
      <c r="AV20" s="125"/>
      <c r="AW20" s="125"/>
      <c r="AX20" s="125"/>
      <c r="AY20" s="125"/>
      <c r="AZ20" s="125"/>
      <c r="BA20" s="125"/>
      <c r="BB20" s="126"/>
      <c r="BC20" s="99"/>
      <c r="BD20" s="100"/>
      <c r="BE20" s="32"/>
      <c r="BF20" s="32"/>
      <c r="BG20" s="32"/>
      <c r="BH20" s="32"/>
      <c r="BI20" s="32"/>
      <c r="BJ20" s="33"/>
      <c r="BK20" s="113"/>
      <c r="BL20" s="114"/>
      <c r="BM20" s="114"/>
      <c r="BN20" s="32"/>
      <c r="BO20" s="32"/>
      <c r="BP20" s="32"/>
      <c r="BQ20" s="32"/>
      <c r="BR20" s="33"/>
      <c r="BS20" s="99"/>
      <c r="BT20" s="100"/>
      <c r="BU20" s="100"/>
      <c r="BV20" s="100"/>
      <c r="BW20" s="100"/>
      <c r="BX20" s="100"/>
      <c r="BY20" s="100"/>
      <c r="BZ20" s="101"/>
      <c r="CA20" s="99"/>
      <c r="CB20" s="100"/>
      <c r="CC20" s="100"/>
      <c r="CD20" s="100"/>
      <c r="CE20" s="100"/>
      <c r="CF20" s="100"/>
      <c r="CG20" s="100"/>
      <c r="CH20" s="101"/>
      <c r="CI20" s="136"/>
      <c r="CJ20" s="124"/>
      <c r="CK20" s="30"/>
      <c r="CL20" s="30"/>
      <c r="CM20" s="30"/>
      <c r="CN20" s="30"/>
      <c r="CO20" s="30"/>
      <c r="CP20" s="31"/>
      <c r="CQ20" s="136"/>
      <c r="CR20" s="136"/>
      <c r="CS20" s="136"/>
      <c r="CT20" s="136"/>
      <c r="CU20" s="136"/>
      <c r="CV20" s="136"/>
      <c r="CW20" s="136"/>
      <c r="CX20" s="136"/>
      <c r="CY20" s="136"/>
      <c r="CZ20" s="136"/>
      <c r="DA20" s="136"/>
      <c r="DB20" s="136"/>
      <c r="DC20" s="124"/>
      <c r="DD20" s="124"/>
      <c r="DE20" s="133"/>
      <c r="DF20" s="133"/>
      <c r="DG20" s="133"/>
      <c r="DH20" s="133"/>
      <c r="DI20" s="133"/>
      <c r="DJ20" s="133"/>
      <c r="DK20" s="134"/>
      <c r="DL20" s="6"/>
      <c r="DM20" s="6"/>
      <c r="DN20" s="6"/>
      <c r="DO20" s="6"/>
      <c r="DP20" s="6"/>
    </row>
    <row r="21" spans="1:120" ht="12.75">
      <c r="A21" s="70">
        <v>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>
        <v>2</v>
      </c>
      <c r="P21" s="70"/>
      <c r="Q21" s="70"/>
      <c r="R21" s="70"/>
      <c r="S21" s="70">
        <v>3</v>
      </c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>
        <v>4</v>
      </c>
      <c r="AJ21" s="70"/>
      <c r="AK21" s="70"/>
      <c r="AL21" s="70"/>
      <c r="AM21" s="70"/>
      <c r="AN21" s="70"/>
      <c r="AO21" s="70"/>
      <c r="AP21" s="70"/>
      <c r="AQ21" s="70"/>
      <c r="AR21" s="70">
        <v>5</v>
      </c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20">
        <v>6</v>
      </c>
      <c r="BD21" s="21">
        <v>7</v>
      </c>
      <c r="BE21" s="21"/>
      <c r="BF21" s="21"/>
      <c r="BG21" s="21"/>
      <c r="BH21" s="21"/>
      <c r="BI21" s="21"/>
      <c r="BJ21" s="22"/>
      <c r="BK21" s="23">
        <v>8</v>
      </c>
      <c r="BL21" s="71">
        <v>9</v>
      </c>
      <c r="BM21" s="72"/>
      <c r="BN21" s="23"/>
      <c r="BO21" s="23"/>
      <c r="BP21" s="23"/>
      <c r="BQ21" s="23"/>
      <c r="BR21" s="23"/>
      <c r="BS21" s="23">
        <v>10</v>
      </c>
      <c r="BT21" s="23">
        <v>11</v>
      </c>
      <c r="BU21" s="23"/>
      <c r="BV21" s="23"/>
      <c r="BW21" s="23"/>
      <c r="BX21" s="23"/>
      <c r="BY21" s="23"/>
      <c r="BZ21" s="23"/>
      <c r="CA21" s="23">
        <v>12</v>
      </c>
      <c r="CB21" s="23">
        <v>13</v>
      </c>
      <c r="CC21" s="23"/>
      <c r="CD21" s="23"/>
      <c r="CE21" s="23"/>
      <c r="CF21" s="23"/>
      <c r="CG21" s="23"/>
      <c r="CH21" s="23"/>
      <c r="CI21" s="23">
        <v>14</v>
      </c>
      <c r="CJ21" s="23">
        <v>15</v>
      </c>
      <c r="CK21" s="23"/>
      <c r="CL21" s="23"/>
      <c r="CM21" s="23"/>
      <c r="CN21" s="23"/>
      <c r="CO21" s="23"/>
      <c r="CP21" s="23"/>
      <c r="CQ21" s="70">
        <v>16</v>
      </c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136">
        <v>17</v>
      </c>
      <c r="DE21" s="136"/>
      <c r="DF21" s="136"/>
      <c r="DG21" s="136"/>
      <c r="DH21" s="136"/>
      <c r="DI21" s="136"/>
      <c r="DJ21" s="136"/>
      <c r="DK21" s="136"/>
      <c r="DL21" s="6"/>
      <c r="DM21" s="6"/>
      <c r="DN21" s="6"/>
      <c r="DO21" s="6"/>
      <c r="DP21" s="6"/>
    </row>
    <row r="22" spans="1:120" ht="30.75" customHeight="1">
      <c r="A22" s="81" t="s">
        <v>51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3"/>
      <c r="O22" s="76"/>
      <c r="P22" s="76"/>
      <c r="Q22" s="76"/>
      <c r="R22" s="76"/>
      <c r="S22" s="77" t="s">
        <v>39</v>
      </c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80">
        <v>1</v>
      </c>
      <c r="AJ22" s="80"/>
      <c r="AK22" s="80"/>
      <c r="AL22" s="80"/>
      <c r="AM22" s="80"/>
      <c r="AN22" s="80"/>
      <c r="AO22" s="80"/>
      <c r="AP22" s="80"/>
      <c r="AQ22" s="80"/>
      <c r="AR22" s="148">
        <f>5049*AI22</f>
        <v>5049</v>
      </c>
      <c r="AS22" s="149"/>
      <c r="AT22" s="149"/>
      <c r="AU22" s="149"/>
      <c r="AV22" s="149"/>
      <c r="AW22" s="149"/>
      <c r="AX22" s="149"/>
      <c r="AY22" s="149"/>
      <c r="AZ22" s="149"/>
      <c r="BA22" s="149"/>
      <c r="BB22" s="150"/>
      <c r="BC22" s="66">
        <v>0.3</v>
      </c>
      <c r="BD22" s="37">
        <f>AR22*BC22</f>
        <v>1514.7</v>
      </c>
      <c r="BE22" s="44"/>
      <c r="BF22" s="44"/>
      <c r="BG22" s="44"/>
      <c r="BH22" s="44"/>
      <c r="BI22" s="44"/>
      <c r="BJ22" s="45"/>
      <c r="BK22" s="46">
        <v>0.35</v>
      </c>
      <c r="BL22" s="77">
        <f>AR22*BK22</f>
        <v>1767.1499999999999</v>
      </c>
      <c r="BM22" s="78"/>
      <c r="BN22" s="42"/>
      <c r="BO22" s="42"/>
      <c r="BP22" s="42"/>
      <c r="BQ22" s="42"/>
      <c r="BR22" s="43"/>
      <c r="BS22" s="41">
        <v>2</v>
      </c>
      <c r="BT22" s="37">
        <f>PRODUCT(AR22*BS22)</f>
        <v>10098</v>
      </c>
      <c r="BU22" s="42"/>
      <c r="BV22" s="42"/>
      <c r="BW22" s="42"/>
      <c r="BX22" s="42"/>
      <c r="BY22" s="42"/>
      <c r="BZ22" s="43"/>
      <c r="CA22" s="46"/>
      <c r="CB22" s="37">
        <v>1054</v>
      </c>
      <c r="CC22" s="42"/>
      <c r="CD22" s="42"/>
      <c r="CE22" s="42"/>
      <c r="CF22" s="42"/>
      <c r="CG22" s="42"/>
      <c r="CH22" s="43"/>
      <c r="CI22" s="37">
        <f>(AR22+BD22+BL22+BT22+CB22)*0.7</f>
        <v>13637.994999999999</v>
      </c>
      <c r="CJ22" s="37">
        <f>(AR22+BD22+BL22+BT22+CB22)*0.5</f>
        <v>9741.425</v>
      </c>
      <c r="CK22" s="37"/>
      <c r="CL22" s="37"/>
      <c r="CM22" s="37"/>
      <c r="CN22" s="37"/>
      <c r="CO22" s="37"/>
      <c r="CP22" s="37"/>
      <c r="CQ22" s="73">
        <f>AR22+BD22+BL22+BT22+CB22+CI22+CJ22</f>
        <v>42862.270000000004</v>
      </c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5"/>
      <c r="DD22" s="80"/>
      <c r="DE22" s="80"/>
      <c r="DF22" s="80"/>
      <c r="DG22" s="80"/>
      <c r="DH22" s="80"/>
      <c r="DI22" s="80"/>
      <c r="DJ22" s="80"/>
      <c r="DK22" s="80"/>
      <c r="DL22" s="6"/>
      <c r="DM22" s="6"/>
      <c r="DN22" s="6"/>
      <c r="DO22" s="6"/>
      <c r="DP22" s="6"/>
    </row>
    <row r="23" spans="1:120" ht="30" customHeight="1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6"/>
      <c r="O23" s="38"/>
      <c r="P23" s="39"/>
      <c r="Q23" s="39"/>
      <c r="R23" s="40"/>
      <c r="S23" s="77" t="s">
        <v>39</v>
      </c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9"/>
      <c r="AI23" s="77">
        <v>1</v>
      </c>
      <c r="AJ23" s="78"/>
      <c r="AK23" s="78"/>
      <c r="AL23" s="78"/>
      <c r="AM23" s="78"/>
      <c r="AN23" s="78"/>
      <c r="AO23" s="78"/>
      <c r="AP23" s="78"/>
      <c r="AQ23" s="79"/>
      <c r="AR23" s="148">
        <f>5049*AI23</f>
        <v>5049</v>
      </c>
      <c r="AS23" s="149"/>
      <c r="AT23" s="149"/>
      <c r="AU23" s="149"/>
      <c r="AV23" s="149"/>
      <c r="AW23" s="149"/>
      <c r="AX23" s="149"/>
      <c r="AY23" s="149"/>
      <c r="AZ23" s="149"/>
      <c r="BA23" s="149"/>
      <c r="BB23" s="150"/>
      <c r="BC23" s="66">
        <v>0.3</v>
      </c>
      <c r="BD23" s="37">
        <f>AR23*BC23</f>
        <v>1514.7</v>
      </c>
      <c r="BE23" s="44"/>
      <c r="BF23" s="44"/>
      <c r="BG23" s="44"/>
      <c r="BH23" s="44"/>
      <c r="BI23" s="44"/>
      <c r="BJ23" s="45"/>
      <c r="BK23" s="46">
        <v>0.6</v>
      </c>
      <c r="BL23" s="77">
        <f>AR23*BK23</f>
        <v>3029.4</v>
      </c>
      <c r="BM23" s="78"/>
      <c r="BN23" s="42"/>
      <c r="BO23" s="42"/>
      <c r="BP23" s="42"/>
      <c r="BQ23" s="42"/>
      <c r="BR23" s="43"/>
      <c r="BS23" s="41">
        <v>2.4</v>
      </c>
      <c r="BT23" s="37">
        <f>PRODUCT(AR23*BS23)</f>
        <v>12117.6</v>
      </c>
      <c r="BU23" s="42"/>
      <c r="BV23" s="42"/>
      <c r="BW23" s="42"/>
      <c r="BX23" s="42"/>
      <c r="BY23" s="42"/>
      <c r="BZ23" s="43"/>
      <c r="CA23" s="46"/>
      <c r="CB23" s="37">
        <v>1231</v>
      </c>
      <c r="CC23" s="42"/>
      <c r="CD23" s="42"/>
      <c r="CE23" s="42"/>
      <c r="CF23" s="42"/>
      <c r="CG23" s="42"/>
      <c r="CH23" s="43"/>
      <c r="CI23" s="37">
        <f>(AR23+BD23+BL23+BT23+CB23)*0.7</f>
        <v>16059.189999999999</v>
      </c>
      <c r="CJ23" s="37">
        <f>(AR23+BD23+BL23+BT23+CB23)*0.5</f>
        <v>11470.85</v>
      </c>
      <c r="CK23" s="37"/>
      <c r="CL23" s="37"/>
      <c r="CM23" s="37"/>
      <c r="CN23" s="37"/>
      <c r="CO23" s="37"/>
      <c r="CP23" s="37"/>
      <c r="CQ23" s="73">
        <f>AR23+BD23+BL23+BT23+CB23+CI23+CJ23</f>
        <v>50471.74</v>
      </c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5"/>
      <c r="DD23" s="77"/>
      <c r="DE23" s="78"/>
      <c r="DF23" s="78"/>
      <c r="DG23" s="78"/>
      <c r="DH23" s="78"/>
      <c r="DI23" s="78"/>
      <c r="DJ23" s="78"/>
      <c r="DK23" s="79"/>
      <c r="DL23" s="6"/>
      <c r="DM23" s="6"/>
      <c r="DN23" s="6"/>
      <c r="DO23" s="6"/>
      <c r="DP23" s="6"/>
    </row>
    <row r="24" spans="1:120" s="34" customFormat="1" ht="24" customHeight="1">
      <c r="A24" s="153" t="s">
        <v>31</v>
      </c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4">
        <f>AI22+AI23</f>
        <v>2</v>
      </c>
      <c r="AJ24" s="154"/>
      <c r="AK24" s="154"/>
      <c r="AL24" s="154"/>
      <c r="AM24" s="154"/>
      <c r="AN24" s="154"/>
      <c r="AO24" s="154"/>
      <c r="AP24" s="154"/>
      <c r="AQ24" s="154"/>
      <c r="AR24" s="155">
        <f>AR22+AR23</f>
        <v>10098</v>
      </c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48" t="s">
        <v>37</v>
      </c>
      <c r="BD24" s="48">
        <f>BD22+BD23</f>
        <v>3029.4</v>
      </c>
      <c r="BE24" s="47"/>
      <c r="BF24" s="47"/>
      <c r="BG24" s="47"/>
      <c r="BH24" s="47"/>
      <c r="BI24" s="47"/>
      <c r="BJ24" s="47"/>
      <c r="BK24" s="48" t="s">
        <v>37</v>
      </c>
      <c r="BL24" s="161"/>
      <c r="BM24" s="162"/>
      <c r="BN24" s="47"/>
      <c r="BO24" s="47"/>
      <c r="BP24" s="47"/>
      <c r="BQ24" s="47"/>
      <c r="BR24" s="47"/>
      <c r="BS24" s="47"/>
      <c r="BT24" s="48">
        <f>BT22+BT23</f>
        <v>22215.6</v>
      </c>
      <c r="BU24" s="47"/>
      <c r="BV24" s="47"/>
      <c r="BW24" s="47"/>
      <c r="BX24" s="47"/>
      <c r="BY24" s="47"/>
      <c r="BZ24" s="47"/>
      <c r="CA24" s="48" t="s">
        <v>37</v>
      </c>
      <c r="CB24" s="48">
        <f>CB22+CB23</f>
        <v>2285</v>
      </c>
      <c r="CC24" s="47"/>
      <c r="CD24" s="47"/>
      <c r="CE24" s="47"/>
      <c r="CF24" s="47"/>
      <c r="CG24" s="47"/>
      <c r="CH24" s="47"/>
      <c r="CI24" s="48">
        <f>CI22+CI23</f>
        <v>29697.184999999998</v>
      </c>
      <c r="CJ24" s="48">
        <f>CJ22+CJ23</f>
        <v>21212.275</v>
      </c>
      <c r="CK24" s="47"/>
      <c r="CL24" s="47"/>
      <c r="CM24" s="47"/>
      <c r="CN24" s="47"/>
      <c r="CO24" s="47"/>
      <c r="CP24" s="47"/>
      <c r="CQ24" s="155">
        <f>SUM(CQ22:CQ23)</f>
        <v>93334.01000000001</v>
      </c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63"/>
      <c r="DE24" s="164"/>
      <c r="DF24" s="164"/>
      <c r="DG24" s="164"/>
      <c r="DH24" s="164"/>
      <c r="DI24" s="164"/>
      <c r="DJ24" s="164"/>
      <c r="DK24" s="165"/>
      <c r="DL24" s="35"/>
      <c r="DM24" s="35"/>
      <c r="DN24" s="35"/>
      <c r="DO24" s="35"/>
      <c r="DP24" s="35"/>
    </row>
    <row r="25" spans="1:120" ht="13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167"/>
      <c r="CR25" s="167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12"/>
      <c r="DM25" s="12"/>
      <c r="DN25" s="12"/>
      <c r="DO25" s="12"/>
      <c r="DP25" s="12"/>
    </row>
    <row r="26" spans="1:120" s="34" customFormat="1" ht="14.25">
      <c r="A26" s="55"/>
      <c r="B26" s="50" t="s">
        <v>59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6" t="s">
        <v>61</v>
      </c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7">
        <f>AR24*3*2.2</f>
        <v>66646.8</v>
      </c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36"/>
      <c r="DM26" s="36"/>
      <c r="DN26" s="36"/>
      <c r="DO26" s="36"/>
      <c r="DP26" s="36"/>
    </row>
    <row r="27" spans="1:120" s="34" customFormat="1" ht="7.5" customHeight="1">
      <c r="A27" s="36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36"/>
      <c r="DM27" s="36"/>
      <c r="DN27" s="36"/>
      <c r="DO27" s="36"/>
      <c r="DP27" s="36"/>
    </row>
    <row r="28" spans="1:120" s="34" customFormat="1" ht="14.25">
      <c r="A28" s="36"/>
      <c r="B28" s="68" t="s">
        <v>45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60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60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36"/>
      <c r="DM28" s="36"/>
      <c r="DN28" s="36"/>
      <c r="DO28" s="36"/>
      <c r="DP28" s="36"/>
    </row>
    <row r="29" spans="1:120" s="34" customFormat="1" ht="6" customHeight="1">
      <c r="A29" s="36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36"/>
      <c r="DM29" s="36"/>
      <c r="DN29" s="36"/>
      <c r="DO29" s="36"/>
      <c r="DP29" s="36"/>
    </row>
    <row r="30" spans="1:120" s="34" customFormat="1" ht="15.75" customHeight="1">
      <c r="A30" s="159" t="s">
        <v>60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159" t="s">
        <v>64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66">
        <f>CQ24*12+BD26</f>
        <v>1186654.9200000002</v>
      </c>
      <c r="BE30" s="166"/>
      <c r="BF30" s="166"/>
      <c r="BG30" s="166"/>
      <c r="BH30" s="166"/>
      <c r="BI30" s="166"/>
      <c r="BJ30" s="166"/>
      <c r="BK30" s="166"/>
      <c r="BL30" s="52"/>
      <c r="BM30" s="160" t="s">
        <v>65</v>
      </c>
      <c r="BN30" s="160"/>
      <c r="BO30" s="160"/>
      <c r="BP30" s="160"/>
      <c r="BQ30" s="160"/>
      <c r="BR30" s="160"/>
      <c r="BS30" s="160"/>
      <c r="BT30" s="52"/>
      <c r="BU30" s="52"/>
      <c r="BV30" s="52"/>
      <c r="BW30" s="52"/>
      <c r="BX30" s="52"/>
      <c r="BY30" s="52"/>
      <c r="BZ30" s="52"/>
      <c r="CA30" s="174">
        <f>BD30*1.302</f>
        <v>1545024.7058400002</v>
      </c>
      <c r="CB30" s="174"/>
      <c r="CC30" s="52"/>
      <c r="CD30" s="52"/>
      <c r="CE30" s="52"/>
      <c r="CF30" s="52"/>
      <c r="CG30" s="52"/>
      <c r="CH30" s="52"/>
      <c r="CI30" s="69"/>
      <c r="CJ30" s="52"/>
      <c r="CK30" s="52"/>
      <c r="CL30" s="52"/>
      <c r="CM30" s="52"/>
      <c r="CN30" s="52"/>
      <c r="CO30" s="52"/>
      <c r="CP30" s="52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35"/>
      <c r="DM30" s="35"/>
      <c r="DN30" s="35"/>
      <c r="DO30" s="35"/>
      <c r="DP30" s="35"/>
    </row>
    <row r="31" spans="1:120" s="34" customFormat="1" ht="24.75" customHeight="1">
      <c r="A31" s="35"/>
      <c r="B31" s="175" t="s">
        <v>47</v>
      </c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62"/>
      <c r="V31" s="63"/>
      <c r="W31" s="64" t="s">
        <v>46</v>
      </c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179" t="s">
        <v>48</v>
      </c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65">
        <f>828603*80%</f>
        <v>662882.4</v>
      </c>
      <c r="BE31" s="53"/>
      <c r="BF31" s="53"/>
      <c r="BG31" s="156" t="s">
        <v>49</v>
      </c>
      <c r="BH31" s="156"/>
      <c r="BI31" s="156"/>
      <c r="BJ31" s="156"/>
      <c r="BK31" s="156"/>
      <c r="BL31" s="156"/>
      <c r="BM31" s="156"/>
      <c r="BN31" s="156"/>
      <c r="BO31" s="156"/>
      <c r="BP31" s="156"/>
      <c r="BQ31" s="156"/>
      <c r="BR31" s="156"/>
      <c r="BS31" s="156"/>
      <c r="BT31" s="156"/>
      <c r="BU31" s="156"/>
      <c r="BV31" s="156"/>
      <c r="BW31" s="156"/>
      <c r="BX31" s="156"/>
      <c r="BY31" s="156"/>
      <c r="BZ31" s="156"/>
      <c r="CA31" s="156"/>
      <c r="CB31" s="156"/>
      <c r="CC31" s="156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35"/>
      <c r="DM31" s="35"/>
      <c r="DN31" s="35"/>
      <c r="DO31" s="35"/>
      <c r="DP31" s="35"/>
    </row>
    <row r="32" spans="1:120" s="34" customFormat="1" ht="15">
      <c r="A32" s="157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54"/>
      <c r="W32" s="54"/>
      <c r="X32" s="54"/>
      <c r="Y32" s="54"/>
      <c r="Z32" s="54"/>
      <c r="AA32" s="54"/>
      <c r="AB32" s="54"/>
      <c r="AC32" s="54"/>
      <c r="AD32" s="54"/>
      <c r="AE32" s="53"/>
      <c r="AF32" s="53"/>
      <c r="AG32" s="53"/>
      <c r="AH32" s="53"/>
      <c r="AI32" s="158"/>
      <c r="AJ32" s="159"/>
      <c r="AK32" s="159"/>
      <c r="AL32" s="159"/>
      <c r="AM32" s="159"/>
      <c r="AN32" s="159"/>
      <c r="AO32" s="159"/>
      <c r="AP32" s="159"/>
      <c r="AQ32" s="159"/>
      <c r="AR32" s="159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61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35"/>
      <c r="DM32" s="35"/>
      <c r="DN32" s="35"/>
      <c r="DO32" s="35"/>
      <c r="DP32" s="35"/>
    </row>
    <row r="33" spans="2:75" ht="15.75"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</row>
    <row r="36" spans="2:75" ht="15.75">
      <c r="B36" s="152" t="s">
        <v>52</v>
      </c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</row>
    <row r="37" spans="2:75" ht="12.75">
      <c r="B37" s="151" t="s">
        <v>57</v>
      </c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</row>
  </sheetData>
  <sheetProtection/>
  <mergeCells count="88">
    <mergeCell ref="BS3:BT3"/>
    <mergeCell ref="CA30:CB30"/>
    <mergeCell ref="BL22:BM22"/>
    <mergeCell ref="BL23:BM23"/>
    <mergeCell ref="B31:T31"/>
    <mergeCell ref="CV8:DK8"/>
    <mergeCell ref="A30:U30"/>
    <mergeCell ref="DD22:DK22"/>
    <mergeCell ref="S23:AH23"/>
    <mergeCell ref="AI31:BC31"/>
    <mergeCell ref="AI30:BC30"/>
    <mergeCell ref="CA3:DE3"/>
    <mergeCell ref="CA4:DE4"/>
    <mergeCell ref="CB5:DE5"/>
    <mergeCell ref="CI9:CR9"/>
    <mergeCell ref="CQ10:CR10"/>
    <mergeCell ref="CQ23:DC23"/>
    <mergeCell ref="CI19:CI20"/>
    <mergeCell ref="CJ19:CJ20"/>
    <mergeCell ref="CA19:CH20"/>
    <mergeCell ref="DD21:DK21"/>
    <mergeCell ref="BM30:BS30"/>
    <mergeCell ref="BL24:BM24"/>
    <mergeCell ref="AI23:AQ23"/>
    <mergeCell ref="DD24:DK24"/>
    <mergeCell ref="CQ24:DC24"/>
    <mergeCell ref="AR23:BB23"/>
    <mergeCell ref="DD23:DK23"/>
    <mergeCell ref="BD30:BK30"/>
    <mergeCell ref="CQ25:CR25"/>
    <mergeCell ref="AR22:BB22"/>
    <mergeCell ref="B37:BW37"/>
    <mergeCell ref="B33:BW33"/>
    <mergeCell ref="A24:AH24"/>
    <mergeCell ref="AI24:AQ24"/>
    <mergeCell ref="AR24:BB24"/>
    <mergeCell ref="BG31:CP31"/>
    <mergeCell ref="A32:U32"/>
    <mergeCell ref="B36:BW36"/>
    <mergeCell ref="AI32:AR32"/>
    <mergeCell ref="A19:N19"/>
    <mergeCell ref="O19:R19"/>
    <mergeCell ref="S19:AH19"/>
    <mergeCell ref="AI18:AQ20"/>
    <mergeCell ref="A18:R18"/>
    <mergeCell ref="A20:N20"/>
    <mergeCell ref="O20:R20"/>
    <mergeCell ref="S20:AH20"/>
    <mergeCell ref="AR20:BB20"/>
    <mergeCell ref="A21:N21"/>
    <mergeCell ref="AC16:AJ16"/>
    <mergeCell ref="AM16:AO16"/>
    <mergeCell ref="DI15:DK15"/>
    <mergeCell ref="CN16:DF16"/>
    <mergeCell ref="DD18:DK20"/>
    <mergeCell ref="CQ19:DC19"/>
    <mergeCell ref="BC18:CP18"/>
    <mergeCell ref="CQ20:DC20"/>
    <mergeCell ref="CQ18:DC18"/>
    <mergeCell ref="AJ14:AW14"/>
    <mergeCell ref="AX14:BK14"/>
    <mergeCell ref="BC19:BD20"/>
    <mergeCell ref="BK19:BM20"/>
    <mergeCell ref="S18:AH18"/>
    <mergeCell ref="AR18:BB18"/>
    <mergeCell ref="AR19:BB19"/>
    <mergeCell ref="A16:V16"/>
    <mergeCell ref="Y16:AA16"/>
    <mergeCell ref="A22:N23"/>
    <mergeCell ref="CV9:DK9"/>
    <mergeCell ref="A10:CL10"/>
    <mergeCell ref="CV10:DK10"/>
    <mergeCell ref="A11:CL11"/>
    <mergeCell ref="L13:AH14"/>
    <mergeCell ref="BS19:BZ20"/>
    <mergeCell ref="CQ15:DE15"/>
    <mergeCell ref="AJ13:AW13"/>
    <mergeCell ref="AX13:BK13"/>
    <mergeCell ref="AR21:BB21"/>
    <mergeCell ref="CQ21:DC21"/>
    <mergeCell ref="BL21:BM21"/>
    <mergeCell ref="CQ22:DC22"/>
    <mergeCell ref="O21:R21"/>
    <mergeCell ref="S21:AH21"/>
    <mergeCell ref="AI21:AQ21"/>
    <mergeCell ref="O22:R22"/>
    <mergeCell ref="S22:AH22"/>
    <mergeCell ref="AI22:AQ2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Воднев</cp:lastModifiedBy>
  <cp:lastPrinted>2021-04-08T01:32:05Z</cp:lastPrinted>
  <dcterms:created xsi:type="dcterms:W3CDTF">2017-05-26T03:30:37Z</dcterms:created>
  <dcterms:modified xsi:type="dcterms:W3CDTF">2021-04-12T11:47:06Z</dcterms:modified>
  <cp:category/>
  <cp:version/>
  <cp:contentType/>
  <cp:contentStatus/>
</cp:coreProperties>
</file>